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Z_CGaona\1 tranparency\disbursements\"/>
    </mc:Choice>
  </mc:AlternateContent>
  <xr:revisionPtr revIDLastSave="0" documentId="8_{FDA46BEB-FD9E-4DC5-A684-1C70C624FEEB}" xr6:coauthVersionLast="36" xr6:coauthVersionMax="36" xr10:uidLastSave="{00000000-0000-0000-0000-000000000000}"/>
  <bookViews>
    <workbookView xWindow="0" yWindow="0" windowWidth="24000" windowHeight="9510" xr2:uid="{00000000-000D-0000-FFFF-FFFF00000000}"/>
  </bookViews>
  <sheets>
    <sheet name="Sheet1" sheetId="1" r:id="rId1"/>
  </sheets>
  <definedNames>
    <definedName name="_xlnm.Print_Area" localSheetId="0">Sheet1!$A$1:$M$25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" l="1"/>
  <c r="D13" i="1"/>
  <c r="B13" i="1"/>
  <c r="D12" i="1"/>
  <c r="F12" i="1"/>
  <c r="B12" i="1"/>
  <c r="B11" i="1"/>
  <c r="F11" i="1"/>
  <c r="D11" i="1"/>
  <c r="B10" i="1"/>
  <c r="F10" i="1"/>
  <c r="D10" i="1"/>
  <c r="H23" i="1" l="1"/>
  <c r="L23" i="1"/>
  <c r="J21" i="1" l="1"/>
  <c r="J14" i="1" l="1"/>
  <c r="J15" i="1"/>
  <c r="J16" i="1"/>
  <c r="J17" i="1"/>
  <c r="J18" i="1"/>
  <c r="J19" i="1"/>
  <c r="J20" i="1"/>
  <c r="J13" i="1"/>
  <c r="B23" i="1"/>
  <c r="F23" i="1"/>
  <c r="D23" i="1" l="1"/>
  <c r="J12" i="1"/>
  <c r="J11" i="1"/>
  <c r="J10" i="1"/>
  <c r="J23" i="1" l="1"/>
</calcChain>
</file>

<file path=xl/sharedStrings.xml><?xml version="1.0" encoding="utf-8"?>
<sst xmlns="http://schemas.openxmlformats.org/spreadsheetml/2006/main" count="28" uniqueCount="28">
  <si>
    <t>Payroll period:</t>
  </si>
  <si>
    <t>FICA/MED</t>
  </si>
  <si>
    <t>Retirement</t>
  </si>
  <si>
    <t>Health Ins.</t>
  </si>
  <si>
    <t>Term Life Ins.</t>
  </si>
  <si>
    <t>Total Payroll</t>
  </si>
  <si>
    <t>HIDALGO COUNTY REGIONAL MOBILITY AUTHORITY</t>
  </si>
  <si>
    <t>PAYROLL EXPENSE</t>
  </si>
  <si>
    <t>Payroll Processed by City of Pharr:</t>
  </si>
  <si>
    <t xml:space="preserve">Wages and </t>
  </si>
  <si>
    <t>Allowances</t>
  </si>
  <si>
    <t>Year End Totals</t>
  </si>
  <si>
    <t>Billing for</t>
  </si>
  <si>
    <t>01/05/2018-01/19/2018</t>
  </si>
  <si>
    <t>02/02/2018-02/16/2018</t>
  </si>
  <si>
    <t>03/02/18; 03/16/18; 03/30/18</t>
  </si>
  <si>
    <t>04/13/2018- 04/27/2018</t>
  </si>
  <si>
    <t>05/11/2018-05/25/2018</t>
  </si>
  <si>
    <t>06/08/2018-06/22/2018</t>
  </si>
  <si>
    <t>07/06/2018-07/20/2018</t>
  </si>
  <si>
    <t>09/14/18; 09/28/18</t>
  </si>
  <si>
    <t>08/03/18; 08/17/18; 08/31/18</t>
  </si>
  <si>
    <t>10/12/2018-10/26/2018</t>
  </si>
  <si>
    <t>11/09/2018-11/23/2018</t>
  </si>
  <si>
    <t>12/07/2018-12/21/2018</t>
  </si>
  <si>
    <t>FOR THE PERIOD :  JANUARY- DECEMBER 2018</t>
  </si>
  <si>
    <t>(1)</t>
  </si>
  <si>
    <t>(1) Total does not include processing fee, which represents the cost of processing payroll checks.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</si>
</sst>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4" fontId="0" fillId="0" borderId="0" xfId="0" applyNumberFormat="1"/>
    <xf numFmtId="43" fontId="0" fillId="0" borderId="2" xfId="0" applyNumberFormat="1" applyBorder="1"/>
    <xf numFmtId="43" fontId="0" fillId="0" borderId="0" xfId="0" quotePrefix="1" applyNumberFormat="1" applyAlignment="1">
      <alignment horizontal="center"/>
    </xf>
    <xf numFmtId="43" fontId="0" fillId="0" borderId="0" xfId="0" applyNumberFormat="1" applyBorder="1"/>
    <xf numFmtId="0" fontId="1" fillId="0" borderId="0" xfId="0" quotePrefix="1" applyFont="1" applyAlignment="1">
      <alignment horizontal="center"/>
    </xf>
    <xf numFmtId="14" fontId="1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zoomScaleNormal="100" workbookViewId="0">
      <selection activeCell="A25" sqref="A25"/>
    </sheetView>
  </sheetViews>
  <sheetFormatPr defaultRowHeight="15" x14ac:dyDescent="0.25"/>
  <cols>
    <col min="1" max="1" width="26.5703125" customWidth="1"/>
    <col min="2" max="2" width="12.5703125" bestFit="1" customWidth="1"/>
    <col min="3" max="3" width="2.7109375" customWidth="1"/>
    <col min="4" max="4" width="11.5703125" bestFit="1" customWidth="1"/>
    <col min="5" max="5" width="2.7109375" customWidth="1"/>
    <col min="6" max="6" width="11.5703125" bestFit="1" customWidth="1"/>
    <col min="7" max="7" width="2.7109375" customWidth="1"/>
    <col min="8" max="8" width="12.85546875" bestFit="1" customWidth="1"/>
    <col min="9" max="9" width="2.7109375" customWidth="1"/>
    <col min="10" max="10" width="12.5703125" bestFit="1" customWidth="1"/>
    <col min="11" max="11" width="3" customWidth="1"/>
    <col min="12" max="12" width="10.5703125" bestFit="1" customWidth="1"/>
    <col min="13" max="13" width="2.85546875" customWidth="1"/>
  </cols>
  <sheetData>
    <row r="1" spans="1:13" x14ac:dyDescent="0.25">
      <c r="A1" s="5" t="s">
        <v>6</v>
      </c>
      <c r="B1" s="6"/>
      <c r="C1" s="6"/>
      <c r="D1" s="6"/>
      <c r="E1" s="6"/>
      <c r="F1" s="6"/>
      <c r="G1" s="6"/>
      <c r="H1" s="6"/>
      <c r="I1" s="6"/>
      <c r="J1" s="6"/>
    </row>
    <row r="2" spans="1:13" x14ac:dyDescent="0.25">
      <c r="A2" s="5" t="s">
        <v>7</v>
      </c>
      <c r="B2" s="6"/>
      <c r="C2" s="6"/>
      <c r="D2" s="6"/>
      <c r="E2" s="6"/>
      <c r="F2" s="6"/>
      <c r="G2" s="6"/>
      <c r="H2" s="6"/>
      <c r="I2" s="6"/>
      <c r="J2" s="6"/>
    </row>
    <row r="3" spans="1:13" x14ac:dyDescent="0.25">
      <c r="A3" s="5" t="s">
        <v>25</v>
      </c>
      <c r="B3" s="6"/>
      <c r="C3" s="6"/>
      <c r="D3" s="6"/>
      <c r="E3" s="6"/>
      <c r="F3" s="6"/>
      <c r="G3" s="6"/>
      <c r="H3" s="6"/>
      <c r="I3" s="6"/>
      <c r="J3" s="6"/>
    </row>
    <row r="5" spans="1:13" x14ac:dyDescent="0.25">
      <c r="A5" s="4" t="s">
        <v>8</v>
      </c>
    </row>
    <row r="6" spans="1:13" x14ac:dyDescent="0.25">
      <c r="A6" s="4"/>
    </row>
    <row r="7" spans="1:13" x14ac:dyDescent="0.25">
      <c r="A7" t="s">
        <v>0</v>
      </c>
      <c r="B7" s="1" t="s">
        <v>9</v>
      </c>
      <c r="C7" s="1"/>
      <c r="L7" s="1" t="s">
        <v>12</v>
      </c>
    </row>
    <row r="8" spans="1:13" x14ac:dyDescent="0.25">
      <c r="B8" s="1" t="s">
        <v>10</v>
      </c>
      <c r="C8" s="1"/>
      <c r="D8" s="1" t="s">
        <v>1</v>
      </c>
      <c r="E8" s="1"/>
      <c r="F8" s="1" t="s">
        <v>2</v>
      </c>
      <c r="G8" s="1"/>
      <c r="H8" s="1" t="s">
        <v>4</v>
      </c>
      <c r="I8" s="1"/>
      <c r="J8" s="1" t="s">
        <v>5</v>
      </c>
      <c r="L8" s="1" t="s">
        <v>3</v>
      </c>
    </row>
    <row r="9" spans="1:13" x14ac:dyDescent="0.25">
      <c r="J9" s="11" t="s">
        <v>26</v>
      </c>
    </row>
    <row r="10" spans="1:13" x14ac:dyDescent="0.25">
      <c r="A10" t="s">
        <v>13</v>
      </c>
      <c r="B10" s="2">
        <f>69517.92-230.78</f>
        <v>69287.14</v>
      </c>
      <c r="C10" s="2"/>
      <c r="D10" s="2">
        <f>5117.81-17.65</f>
        <v>5100.1600000000008</v>
      </c>
      <c r="E10" s="2"/>
      <c r="F10" s="2">
        <f>5409.25-16.16</f>
        <v>5393.09</v>
      </c>
      <c r="G10" s="2"/>
      <c r="H10" s="2">
        <v>40.54</v>
      </c>
      <c r="I10" s="2"/>
      <c r="J10" s="2">
        <f>SUM(B10:I10)</f>
        <v>79820.929999999993</v>
      </c>
      <c r="L10" s="2">
        <v>5856.63</v>
      </c>
    </row>
    <row r="11" spans="1:13" x14ac:dyDescent="0.25">
      <c r="A11" s="7" t="s">
        <v>14</v>
      </c>
      <c r="B11" s="2">
        <f>65182.7-230.78</f>
        <v>64951.92</v>
      </c>
      <c r="C11" s="2"/>
      <c r="D11" s="2">
        <f>4786.15-17.65</f>
        <v>4768.5</v>
      </c>
      <c r="E11" s="2"/>
      <c r="F11" s="2">
        <f>5087-16.16</f>
        <v>5070.84</v>
      </c>
      <c r="G11" s="2"/>
      <c r="H11" s="2">
        <v>42.67</v>
      </c>
      <c r="I11" s="2"/>
      <c r="J11" s="2">
        <f>SUM(B11:I11)</f>
        <v>74833.929999999993</v>
      </c>
      <c r="L11" s="2">
        <v>4071.74</v>
      </c>
    </row>
    <row r="12" spans="1:13" x14ac:dyDescent="0.25">
      <c r="A12" t="s">
        <v>15</v>
      </c>
      <c r="B12" s="2">
        <f>97363.06-346.17</f>
        <v>97016.89</v>
      </c>
      <c r="C12" s="2"/>
      <c r="D12" s="2">
        <f>7247.95-26.48</f>
        <v>7221.47</v>
      </c>
      <c r="E12" s="2"/>
      <c r="F12" s="2">
        <f>7553.54-24.24</f>
        <v>7529.3</v>
      </c>
      <c r="G12" s="2"/>
      <c r="H12" s="2">
        <v>44.8</v>
      </c>
      <c r="I12" s="2"/>
      <c r="J12" s="2">
        <f>SUM(B12:I12)</f>
        <v>111812.46</v>
      </c>
      <c r="L12" s="2">
        <v>5220.45</v>
      </c>
    </row>
    <row r="13" spans="1:13" x14ac:dyDescent="0.25">
      <c r="A13" t="s">
        <v>16</v>
      </c>
      <c r="B13" s="2">
        <f>65412.88-230.78</f>
        <v>65182.1</v>
      </c>
      <c r="C13" s="2"/>
      <c r="D13" s="2">
        <f>4803.76-17.65</f>
        <v>4786.1100000000006</v>
      </c>
      <c r="E13" s="2"/>
      <c r="F13" s="2">
        <f>5124.69-16.16</f>
        <v>5108.53</v>
      </c>
      <c r="G13" s="2"/>
      <c r="H13" s="2">
        <v>44.8</v>
      </c>
      <c r="I13" s="2"/>
      <c r="J13" s="2">
        <f>SUM(B13:I13)</f>
        <v>75121.539999999994</v>
      </c>
      <c r="L13" s="2">
        <v>7284.99</v>
      </c>
    </row>
    <row r="14" spans="1:13" x14ac:dyDescent="0.25">
      <c r="A14" s="7" t="s">
        <v>17</v>
      </c>
      <c r="B14" s="2">
        <v>65606.91</v>
      </c>
      <c r="C14" s="2"/>
      <c r="D14" s="2">
        <v>4818.6000000000004</v>
      </c>
      <c r="E14" s="2"/>
      <c r="F14" s="2">
        <v>5120.6899999999996</v>
      </c>
      <c r="G14" s="2"/>
      <c r="H14" s="2">
        <v>44.8</v>
      </c>
      <c r="I14" s="2"/>
      <c r="J14" s="2">
        <f t="shared" ref="J14:J21" si="0">SUM(B14:I14)</f>
        <v>75591.000000000015</v>
      </c>
      <c r="L14" s="2">
        <v>7425.59</v>
      </c>
    </row>
    <row r="15" spans="1:13" x14ac:dyDescent="0.25">
      <c r="A15" s="7" t="s">
        <v>18</v>
      </c>
      <c r="B15" s="10">
        <v>65312.62</v>
      </c>
      <c r="C15" s="2"/>
      <c r="D15" s="10">
        <v>4778.28</v>
      </c>
      <c r="E15" s="2"/>
      <c r="F15" s="10">
        <v>5097.58</v>
      </c>
      <c r="G15" s="2"/>
      <c r="H15" s="10">
        <v>44.8</v>
      </c>
      <c r="I15" s="2"/>
      <c r="J15" s="10">
        <f t="shared" si="0"/>
        <v>75233.280000000013</v>
      </c>
      <c r="L15" s="10">
        <v>5537.85</v>
      </c>
    </row>
    <row r="16" spans="1:13" x14ac:dyDescent="0.25">
      <c r="A16" s="7" t="s">
        <v>19</v>
      </c>
      <c r="B16" s="2">
        <v>66169.929999999993</v>
      </c>
      <c r="C16" s="2"/>
      <c r="D16" s="2">
        <v>4833.3999999999996</v>
      </c>
      <c r="E16" s="2"/>
      <c r="F16" s="2">
        <v>5156.82</v>
      </c>
      <c r="G16" s="2"/>
      <c r="H16" s="2">
        <v>39.200000000000003</v>
      </c>
      <c r="I16" s="2"/>
      <c r="J16" s="2">
        <f t="shared" si="0"/>
        <v>76199.349999999991</v>
      </c>
      <c r="L16" s="2">
        <v>5224.3900000000003</v>
      </c>
      <c r="M16" s="9"/>
    </row>
    <row r="17" spans="1:12" x14ac:dyDescent="0.25">
      <c r="A17" t="s">
        <v>21</v>
      </c>
      <c r="B17" s="2">
        <v>78095.100000000006</v>
      </c>
      <c r="C17" s="2"/>
      <c r="D17" s="2">
        <v>5764.84</v>
      </c>
      <c r="E17" s="2"/>
      <c r="F17" s="2">
        <v>6026.24</v>
      </c>
      <c r="G17" s="2"/>
      <c r="H17" s="2">
        <v>39.200000000000003</v>
      </c>
      <c r="I17" s="2"/>
      <c r="J17" s="2">
        <f t="shared" si="0"/>
        <v>89925.38</v>
      </c>
      <c r="L17" s="2">
        <v>5442.34</v>
      </c>
    </row>
    <row r="18" spans="1:12" x14ac:dyDescent="0.25">
      <c r="A18" t="s">
        <v>20</v>
      </c>
      <c r="B18" s="10">
        <v>51724.85</v>
      </c>
      <c r="C18" s="2"/>
      <c r="D18" s="10">
        <v>3747.51</v>
      </c>
      <c r="E18" s="2"/>
      <c r="F18" s="10">
        <v>4022.63</v>
      </c>
      <c r="G18" s="2"/>
      <c r="H18" s="10">
        <v>39.200000000000003</v>
      </c>
      <c r="I18" s="2"/>
      <c r="J18" s="10">
        <f t="shared" si="0"/>
        <v>59534.189999999995</v>
      </c>
      <c r="L18" s="10">
        <v>4934.3500000000004</v>
      </c>
    </row>
    <row r="19" spans="1:12" x14ac:dyDescent="0.25">
      <c r="A19" s="7" t="s">
        <v>22</v>
      </c>
      <c r="B19" s="2">
        <v>61717.88</v>
      </c>
      <c r="C19" s="2"/>
      <c r="D19" s="2">
        <v>4246.6099999999997</v>
      </c>
      <c r="E19" s="2"/>
      <c r="F19" s="2">
        <v>4790.16</v>
      </c>
      <c r="G19" s="2"/>
      <c r="H19" s="2">
        <v>44.8</v>
      </c>
      <c r="I19" s="2"/>
      <c r="J19" s="2">
        <f t="shared" si="0"/>
        <v>70799.45</v>
      </c>
      <c r="L19" s="2">
        <v>5547.43</v>
      </c>
    </row>
    <row r="20" spans="1:12" x14ac:dyDescent="0.25">
      <c r="A20" s="7" t="s">
        <v>23</v>
      </c>
      <c r="B20" s="2">
        <v>62834.33</v>
      </c>
      <c r="C20" s="2"/>
      <c r="D20" s="2">
        <v>3665.39</v>
      </c>
      <c r="E20" s="2"/>
      <c r="F20" s="2">
        <v>4908.6499999999996</v>
      </c>
      <c r="G20" s="2"/>
      <c r="H20" s="2">
        <v>44.8</v>
      </c>
      <c r="I20" s="2"/>
      <c r="J20" s="2">
        <f t="shared" si="0"/>
        <v>71453.17</v>
      </c>
      <c r="L20" s="2">
        <v>7167.04</v>
      </c>
    </row>
    <row r="21" spans="1:12" x14ac:dyDescent="0.25">
      <c r="A21" s="7" t="s">
        <v>24</v>
      </c>
      <c r="B21" s="3">
        <v>61832.31</v>
      </c>
      <c r="C21" s="2"/>
      <c r="D21" s="3">
        <v>3183.76</v>
      </c>
      <c r="E21" s="2"/>
      <c r="F21" s="3">
        <v>4751.43</v>
      </c>
      <c r="G21" s="2"/>
      <c r="H21" s="3">
        <v>39.200000000000003</v>
      </c>
      <c r="I21" s="2"/>
      <c r="J21" s="3">
        <f t="shared" si="0"/>
        <v>69806.7</v>
      </c>
      <c r="L21" s="3">
        <v>9458</v>
      </c>
    </row>
    <row r="22" spans="1:12" x14ac:dyDescent="0.25">
      <c r="B22" s="2"/>
      <c r="C22" s="2"/>
      <c r="D22" s="2"/>
      <c r="E22" s="2"/>
      <c r="F22" s="2"/>
      <c r="G22" s="2"/>
      <c r="H22" s="2"/>
      <c r="I22" s="2"/>
      <c r="J22" s="2"/>
      <c r="L22" s="2"/>
    </row>
    <row r="23" spans="1:12" ht="15.75" thickBot="1" x14ac:dyDescent="0.3">
      <c r="A23" s="7" t="s">
        <v>11</v>
      </c>
      <c r="B23" s="8">
        <f>SUM(B10:B22)</f>
        <v>809731.98</v>
      </c>
      <c r="C23" s="2"/>
      <c r="D23" s="8">
        <f>SUM(D10:D22)</f>
        <v>56914.630000000005</v>
      </c>
      <c r="E23" s="2"/>
      <c r="F23" s="8">
        <f>SUM(F10:F22)</f>
        <v>62975.959999999992</v>
      </c>
      <c r="G23" s="2"/>
      <c r="H23" s="8">
        <f>SUM(H10:H22)</f>
        <v>508.81</v>
      </c>
      <c r="I23" s="2"/>
      <c r="J23" s="8">
        <f>SUM(J10:J22)</f>
        <v>930131.37999999989</v>
      </c>
      <c r="L23" s="8">
        <f>SUM(L10:L22)</f>
        <v>73170.799999999988</v>
      </c>
    </row>
    <row r="24" spans="1:12" ht="15.75" thickTop="1" x14ac:dyDescent="0.25">
      <c r="B24" s="2"/>
      <c r="C24" s="2"/>
      <c r="D24" s="2"/>
      <c r="E24" s="2"/>
      <c r="F24" s="2"/>
      <c r="G24" s="2"/>
      <c r="H24" s="2"/>
      <c r="I24" s="2"/>
      <c r="J24" s="2"/>
      <c r="L24" s="2"/>
    </row>
    <row r="25" spans="1:12" x14ac:dyDescent="0.25">
      <c r="A25" s="12" t="s">
        <v>27</v>
      </c>
      <c r="B25" s="2"/>
      <c r="C25" s="2"/>
      <c r="D25" s="2"/>
      <c r="E25" s="2"/>
      <c r="F25" s="2"/>
      <c r="G25" s="2"/>
      <c r="H25" s="2"/>
      <c r="I25" s="2"/>
      <c r="J25" s="2"/>
    </row>
    <row r="26" spans="1:12" x14ac:dyDescent="0.25">
      <c r="B26" s="2"/>
      <c r="C26" s="2"/>
      <c r="D26" s="2"/>
      <c r="E26" s="2"/>
      <c r="F26" s="2"/>
      <c r="G26" s="2"/>
      <c r="H26" s="2"/>
      <c r="I26" s="2"/>
      <c r="J26" s="2"/>
    </row>
    <row r="27" spans="1:12" x14ac:dyDescent="0.25">
      <c r="B27" s="2"/>
      <c r="C27" s="2"/>
      <c r="D27" s="2"/>
      <c r="E27" s="2"/>
      <c r="F27" s="2"/>
      <c r="G27" s="2"/>
      <c r="H27" s="2"/>
      <c r="I27" s="2"/>
      <c r="J27" s="2"/>
    </row>
  </sheetData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Joe Castillo</cp:lastModifiedBy>
  <cp:lastPrinted>2019-03-27T14:37:37Z</cp:lastPrinted>
  <dcterms:created xsi:type="dcterms:W3CDTF">2018-05-14T15:08:44Z</dcterms:created>
  <dcterms:modified xsi:type="dcterms:W3CDTF">2019-03-27T14:45:24Z</dcterms:modified>
</cp:coreProperties>
</file>